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D3FB5000-80DC-40C4-BE57-41BC9031209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º parcela 13º " sheetId="15" r:id="rId1"/>
  </sheets>
  <definedNames>
    <definedName name="_xlnm.Print_Area" localSheetId="0">'2º parcela 13º '!$A$3:$I$20</definedName>
  </definedNames>
  <calcPr calcId="191029"/>
</workbook>
</file>

<file path=xl/calcChain.xml><?xml version="1.0" encoding="utf-8"?>
<calcChain xmlns="http://schemas.openxmlformats.org/spreadsheetml/2006/main">
  <c r="H15" i="15" l="1"/>
  <c r="C15" i="15"/>
  <c r="H14" i="15"/>
  <c r="C14" i="15"/>
  <c r="H13" i="15"/>
  <c r="C13" i="15"/>
  <c r="H12" i="15"/>
  <c r="C12" i="15"/>
  <c r="H11" i="15"/>
  <c r="C11" i="15"/>
  <c r="H10" i="15"/>
  <c r="C10" i="15"/>
  <c r="H9" i="15"/>
  <c r="C9" i="15"/>
  <c r="H8" i="15"/>
  <c r="C8" i="15"/>
  <c r="H7" i="15"/>
  <c r="C7" i="15"/>
  <c r="G16" i="15"/>
  <c r="F16" i="15"/>
  <c r="E16" i="15"/>
  <c r="I15" i="15"/>
  <c r="I14" i="15"/>
  <c r="I13" i="15"/>
  <c r="I12" i="15"/>
  <c r="I11" i="15"/>
  <c r="I10" i="15"/>
  <c r="I9" i="15"/>
  <c r="H16" i="15"/>
  <c r="D16" i="15"/>
  <c r="I7" i="15"/>
  <c r="I8" i="15" l="1"/>
  <c r="I16" i="15"/>
  <c r="C16" i="15"/>
</calcChain>
</file>

<file path=xl/sharedStrings.xml><?xml version="1.0" encoding="utf-8"?>
<sst xmlns="http://schemas.openxmlformats.org/spreadsheetml/2006/main" count="41" uniqueCount="38">
  <si>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</si>
  <si>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</si>
  <si>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</si>
  <si>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</si>
  <si>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</si>
  <si>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</si>
  <si>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</si>
  <si>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</si>
  <si>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</si>
  <si>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</si>
  <si>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</si>
  <si>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</si>
  <si>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</si>
  <si>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</si>
  <si>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</si>
  <si>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</si>
  <si>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</si>
  <si>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</si>
  <si>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</si>
  <si>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</si>
  <si>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</si>
  <si>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</si>
  <si>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</si>
  <si>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</si>
  <si>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</si>
  <si>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</si>
  <si>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</si>
  <si>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</si>
  <si>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</si>
  <si>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</si>
  <si>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</si>
  <si>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</si>
  <si>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</si>
  <si>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</si>
  <si>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</si>
  <si>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</si>
  <si>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</si>
  <si>
    <t>2º parcela 13º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</si>
</sst>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3:K21"/>
  <sheetViews>
    <sheetView tabSelected="1" zoomScaleNormal="100" workbookViewId="0">
      <selection activeCell="J20" sqref="J20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1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5" t="s">
        <v>37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28</v>
      </c>
      <c r="B6" s="13" t="s">
        <v>27</v>
      </c>
      <c r="C6" s="13" t="s">
        <v>26</v>
      </c>
      <c r="D6" s="13" t="s">
        <v>25</v>
      </c>
      <c r="E6" s="13" t="s">
        <v>24</v>
      </c>
      <c r="F6" s="13" t="s">
        <v>23</v>
      </c>
      <c r="G6" s="13" t="s">
        <v>22</v>
      </c>
      <c r="H6" s="13" t="s">
        <v>21</v>
      </c>
      <c r="I6" s="12" t="s">
        <v>20</v>
      </c>
    </row>
    <row r="7" spans="1:11" x14ac:dyDescent="0.25">
      <c r="A7" s="10" t="s">
        <v>19</v>
      </c>
      <c r="B7" t="s">
        <v>5</v>
      </c>
      <c r="C7" s="16">
        <f>3999.96+731.82+1047.75</f>
        <v>5779.53</v>
      </c>
      <c r="D7" s="9"/>
      <c r="E7" s="9"/>
      <c r="F7" s="9">
        <v>0</v>
      </c>
      <c r="G7" s="9"/>
      <c r="H7" s="9">
        <f>1999.98+618.71+458.36</f>
        <v>3077.05</v>
      </c>
      <c r="I7" s="8">
        <f>C7+D7+F7+G7-H7</f>
        <v>2702.4799999999996</v>
      </c>
      <c r="J7" s="4"/>
      <c r="K7" s="4"/>
    </row>
    <row r="8" spans="1:11" x14ac:dyDescent="0.25">
      <c r="A8" s="10" t="s">
        <v>18</v>
      </c>
      <c r="B8" t="s">
        <v>17</v>
      </c>
      <c r="C8" s="16">
        <f>8978.94</f>
        <v>8978.94</v>
      </c>
      <c r="D8" s="9"/>
      <c r="E8" s="9"/>
      <c r="F8" s="9">
        <v>0</v>
      </c>
      <c r="G8" s="9"/>
      <c r="H8" s="9">
        <f>4489.47+951.62+1298.78</f>
        <v>6739.87</v>
      </c>
      <c r="I8" s="8">
        <f t="shared" ref="I8:I15" si="0">C8+D8+F8+G8-H8</f>
        <v>2239.0700000000006</v>
      </c>
      <c r="J8" s="4"/>
      <c r="K8" s="4"/>
    </row>
    <row r="9" spans="1:11" x14ac:dyDescent="0.25">
      <c r="A9" s="10" t="s">
        <v>16</v>
      </c>
      <c r="B9" t="s">
        <v>15</v>
      </c>
      <c r="C9" s="16">
        <f>3110.7</f>
        <v>3110.7</v>
      </c>
      <c r="D9" s="9"/>
      <c r="E9" s="9"/>
      <c r="F9" s="9">
        <v>0</v>
      </c>
      <c r="G9" s="9"/>
      <c r="H9" s="9">
        <f>1555.35+266.68+5.6</f>
        <v>1827.6299999999999</v>
      </c>
      <c r="I9" s="8">
        <f t="shared" si="0"/>
        <v>1283.07</v>
      </c>
      <c r="J9" s="4"/>
      <c r="K9" s="4"/>
    </row>
    <row r="10" spans="1:11" x14ac:dyDescent="0.25">
      <c r="A10" s="10" t="s">
        <v>14</v>
      </c>
      <c r="B10" t="s">
        <v>13</v>
      </c>
      <c r="C10" s="16">
        <f>2541.19+900+507.71</f>
        <v>3948.9</v>
      </c>
      <c r="D10" s="9"/>
      <c r="E10" s="9"/>
      <c r="F10" s="9">
        <v>0</v>
      </c>
      <c r="G10" s="9"/>
      <c r="H10" s="9">
        <f>1270.6+367.27+107.1</f>
        <v>1744.9699999999998</v>
      </c>
      <c r="I10" s="8">
        <f t="shared" si="0"/>
        <v>2203.9300000000003</v>
      </c>
      <c r="J10" s="4"/>
      <c r="K10" s="4"/>
    </row>
    <row r="11" spans="1:11" x14ac:dyDescent="0.25">
      <c r="A11" s="10" t="s">
        <v>12</v>
      </c>
      <c r="B11" t="s">
        <v>5</v>
      </c>
      <c r="C11" s="16">
        <f>3157.36+1013.63+548.9</f>
        <v>4719.8899999999994</v>
      </c>
      <c r="D11" s="9"/>
      <c r="E11" s="9"/>
      <c r="F11" s="9"/>
      <c r="G11" s="9"/>
      <c r="H11" s="9">
        <f>1578.68+470.36+238</f>
        <v>2287.04</v>
      </c>
      <c r="I11" s="8">
        <f t="shared" si="0"/>
        <v>2432.8499999999995</v>
      </c>
      <c r="J11" s="4"/>
      <c r="K11" s="4"/>
    </row>
    <row r="12" spans="1:11" x14ac:dyDescent="0.25">
      <c r="A12" s="10" t="s">
        <v>11</v>
      </c>
      <c r="B12" t="s">
        <v>10</v>
      </c>
      <c r="C12" s="16">
        <f>5186.72+650+837.49</f>
        <v>6674.21</v>
      </c>
      <c r="D12" s="9"/>
      <c r="E12" s="9"/>
      <c r="F12" s="9"/>
      <c r="G12" s="9"/>
      <c r="H12" s="9">
        <f>2593.36+743.97+669.95</f>
        <v>4007.2799999999997</v>
      </c>
      <c r="I12" s="8">
        <f t="shared" si="0"/>
        <v>2666.9300000000003</v>
      </c>
      <c r="J12" s="4"/>
      <c r="K12" s="4"/>
    </row>
    <row r="13" spans="1:11" x14ac:dyDescent="0.25">
      <c r="A13" s="10" t="s">
        <v>9</v>
      </c>
      <c r="B13" t="s">
        <v>8</v>
      </c>
      <c r="C13" s="16">
        <f>4000.94+186.48</f>
        <v>4187.42</v>
      </c>
      <c r="D13" s="9"/>
      <c r="E13" s="9"/>
      <c r="F13" s="9"/>
      <c r="G13" s="9"/>
      <c r="H13" s="9">
        <f>2000.47+395.89+117.69</f>
        <v>2514.0500000000002</v>
      </c>
      <c r="I13" s="8">
        <f t="shared" si="0"/>
        <v>1673.37</v>
      </c>
      <c r="J13" s="4"/>
      <c r="K13" s="4"/>
    </row>
    <row r="14" spans="1:11" x14ac:dyDescent="0.25">
      <c r="A14" s="10" t="s">
        <v>7</v>
      </c>
      <c r="B14" t="s">
        <v>5</v>
      </c>
      <c r="C14" s="16">
        <f>3157.36+250+607.3</f>
        <v>4014.66</v>
      </c>
      <c r="D14" s="9"/>
      <c r="E14" s="9"/>
      <c r="F14" s="9">
        <v>0</v>
      </c>
      <c r="G14" s="9"/>
      <c r="H14" s="9">
        <f>1578.68+375.16+116.96</f>
        <v>2070.8000000000002</v>
      </c>
      <c r="I14" s="8">
        <f t="shared" si="0"/>
        <v>1943.8599999999997</v>
      </c>
      <c r="J14" s="4"/>
      <c r="K14" s="4"/>
    </row>
    <row r="15" spans="1:11" x14ac:dyDescent="0.25">
      <c r="A15" s="10" t="s">
        <v>6</v>
      </c>
      <c r="B15" t="s">
        <v>5</v>
      </c>
      <c r="C15" s="16">
        <f>3191.67+624.84</f>
        <v>3816.51</v>
      </c>
      <c r="D15" s="9">
        <v>0</v>
      </c>
      <c r="E15" s="9"/>
      <c r="F15" s="9">
        <v>0</v>
      </c>
      <c r="G15" s="9"/>
      <c r="H15" s="9">
        <f>1595.84+351.38+87.24</f>
        <v>2034.4599999999998</v>
      </c>
      <c r="I15" s="8">
        <f t="shared" si="0"/>
        <v>1782.0500000000004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45230.76</v>
      </c>
      <c r="D16" s="5">
        <f t="shared" ref="D16:G16" si="1">SUM(D7:D15)</f>
        <v>0</v>
      </c>
      <c r="E16" s="5">
        <f t="shared" si="1"/>
        <v>0</v>
      </c>
      <c r="F16" s="5">
        <f t="shared" si="1"/>
        <v>0</v>
      </c>
      <c r="G16" s="5">
        <f t="shared" si="1"/>
        <v>0</v>
      </c>
      <c r="H16" s="5">
        <f>SUM(H7:H15)</f>
        <v>26303.149999999994</v>
      </c>
      <c r="I16" s="5">
        <f>SUM(I7:I15)</f>
        <v>18927.609999999997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2º parcela 13º </vt:lpstr>
      <vt:lpstr>'2º parcela 13º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2026-02-02T14:14:18Z</dcterms:modified>
</cp:coreProperties>
</file>