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5BBDAFB6-7EC8-4439-8182-8CD9019841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gosto 2025" sheetId="9" r:id="rId1"/>
  </sheets>
  <definedNames>
    <definedName name="_xlnm.Print_Area" localSheetId="0">'Agosto 2025'!$A$3:$I$20</definedName>
  </definedNames>
  <calcPr calcId="191029"/>
</workbook>
</file>

<file path=xl/calcChain.xml><?xml version="1.0" encoding="utf-8"?>
<calcChain xmlns="http://schemas.openxmlformats.org/spreadsheetml/2006/main">
  <c r="G15" i="9" l="1"/>
  <c r="C15" i="9"/>
  <c r="I15" i="9" s="1"/>
  <c r="C14" i="9"/>
  <c r="I14" i="9" s="1"/>
  <c r="C13" i="9"/>
  <c r="I13" i="9" s="1"/>
  <c r="C12" i="9"/>
  <c r="I12" i="9" s="1"/>
  <c r="G11" i="9"/>
  <c r="C11" i="9"/>
  <c r="I11" i="9" s="1"/>
  <c r="C10" i="9"/>
  <c r="G9" i="9"/>
  <c r="C9" i="9"/>
  <c r="C8" i="9"/>
  <c r="C7" i="9"/>
  <c r="H16" i="9"/>
  <c r="F16" i="9"/>
  <c r="E16" i="9"/>
  <c r="D10" i="9"/>
  <c r="I8" i="9"/>
  <c r="D7" i="9"/>
  <c r="D16" i="9" s="1"/>
  <c r="G16" i="9" l="1"/>
  <c r="I10" i="9"/>
  <c r="I9" i="9"/>
  <c r="C16" i="9"/>
  <c r="I7" i="9"/>
  <c r="I16" i="9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<sst xmlns="http://schemas.openxmlformats.org/spreadsheetml/2006/main" count="40" uniqueCount="37">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</sst>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3:K21"/>
  <sheetViews>
    <sheetView tabSelected="1" topLeftCell="A3" zoomScaleNormal="100" workbookViewId="0">
      <selection activeCell="J14" sqref="J14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45870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617.72+3999.96+1519.98+234.73</f>
        <v>6372.3899999999994</v>
      </c>
      <c r="D7" s="9">
        <f>1300</f>
        <v>1300</v>
      </c>
      <c r="E7" s="9"/>
      <c r="F7" s="9">
        <v>0</v>
      </c>
      <c r="G7" s="9"/>
      <c r="H7" s="9">
        <v>1829.73</v>
      </c>
      <c r="I7" s="8">
        <f>C7+D7+F7+G7-H7</f>
        <v>5842.66</v>
      </c>
      <c r="J7" s="4"/>
      <c r="K7" s="4"/>
    </row>
    <row r="8" spans="1:11" x14ac:dyDescent="0.25">
      <c r="A8" s="10" t="s">
        <v>21</v>
      </c>
      <c r="B8" t="s">
        <v>20</v>
      </c>
      <c r="C8" s="16">
        <f>8978.94</f>
        <v>8978.94</v>
      </c>
      <c r="D8" s="9">
        <v>0</v>
      </c>
      <c r="E8" s="9"/>
      <c r="F8" s="9">
        <v>0</v>
      </c>
      <c r="G8" s="9"/>
      <c r="H8" s="9">
        <v>2340.19</v>
      </c>
      <c r="I8" s="8">
        <f t="shared" ref="I8:I15" si="0">C8+D8+F8+G8-H8</f>
        <v>6638.75</v>
      </c>
      <c r="J8" s="4"/>
      <c r="K8" s="4"/>
    </row>
    <row r="9" spans="1:11" x14ac:dyDescent="0.25">
      <c r="A9" s="10" t="s">
        <v>19</v>
      </c>
      <c r="B9" t="s">
        <v>18</v>
      </c>
      <c r="C9" s="16">
        <f>2799.63+15.72+5.23</f>
        <v>2820.58</v>
      </c>
      <c r="D9" s="9"/>
      <c r="E9" s="9"/>
      <c r="F9" s="9">
        <v>0</v>
      </c>
      <c r="G9" s="9">
        <f>98.46+295.35</f>
        <v>393.81</v>
      </c>
      <c r="H9" s="9">
        <v>642.36</v>
      </c>
      <c r="I9" s="8">
        <f t="shared" si="0"/>
        <v>2572.0299999999997</v>
      </c>
      <c r="J9" s="4"/>
      <c r="K9" s="4"/>
    </row>
    <row r="10" spans="1:11" x14ac:dyDescent="0.25">
      <c r="A10" s="10" t="s">
        <v>17</v>
      </c>
      <c r="B10" t="s">
        <v>16</v>
      </c>
      <c r="C10" s="16">
        <f>617.72+2541.19+508.24+123.54</f>
        <v>3790.6899999999996</v>
      </c>
      <c r="D10" s="9">
        <f>500+1300</f>
        <v>1800</v>
      </c>
      <c r="E10" s="9"/>
      <c r="F10" s="9">
        <v>0</v>
      </c>
      <c r="G10" s="9"/>
      <c r="H10" s="9">
        <v>1058.1099999999999</v>
      </c>
      <c r="I10" s="8">
        <f t="shared" si="0"/>
        <v>4532.58</v>
      </c>
      <c r="J10" s="4"/>
      <c r="K10" s="4"/>
    </row>
    <row r="11" spans="1:11" x14ac:dyDescent="0.25">
      <c r="A11" s="10" t="s">
        <v>15</v>
      </c>
      <c r="B11" t="s">
        <v>8</v>
      </c>
      <c r="C11" s="16">
        <f>514.77+2631.13+420.98+68.63+341.67+227.93</f>
        <v>4205.1100000000006</v>
      </c>
      <c r="D11" s="9">
        <v>2050</v>
      </c>
      <c r="E11" s="9"/>
      <c r="F11" s="9">
        <v>150</v>
      </c>
      <c r="G11" s="9">
        <f>365.28+526.23</f>
        <v>891.51</v>
      </c>
      <c r="H11" s="9">
        <v>2825.03</v>
      </c>
      <c r="I11" s="8">
        <f t="shared" si="0"/>
        <v>4471.59</v>
      </c>
      <c r="J11" s="4"/>
      <c r="K11" s="4"/>
    </row>
    <row r="12" spans="1:11" x14ac:dyDescent="0.25">
      <c r="A12" s="10" t="s">
        <v>14</v>
      </c>
      <c r="B12" t="s">
        <v>13</v>
      </c>
      <c r="C12" s="16">
        <f>617.72+5186.72+1141.08+135.9</f>
        <v>7081.42</v>
      </c>
      <c r="D12" s="9">
        <v>1300</v>
      </c>
      <c r="E12" s="9"/>
      <c r="F12" s="9">
        <v>0</v>
      </c>
      <c r="G12" s="9"/>
      <c r="H12" s="9">
        <v>2085.8200000000002</v>
      </c>
      <c r="I12" s="8">
        <f t="shared" si="0"/>
        <v>6295.6</v>
      </c>
      <c r="J12" s="4"/>
      <c r="K12" s="4"/>
    </row>
    <row r="13" spans="1:11" x14ac:dyDescent="0.25">
      <c r="A13" s="10" t="s">
        <v>12</v>
      </c>
      <c r="B13" t="s">
        <v>11</v>
      </c>
      <c r="C13" s="16">
        <f>3600.85+400.09+320.08</f>
        <v>4321.0200000000004</v>
      </c>
      <c r="D13" s="9"/>
      <c r="E13" s="9"/>
      <c r="F13" s="9">
        <v>300</v>
      </c>
      <c r="G13" s="9"/>
      <c r="H13" s="9">
        <v>973.14</v>
      </c>
      <c r="I13" s="8">
        <f t="shared" si="0"/>
        <v>3647.8800000000006</v>
      </c>
      <c r="J13" s="4"/>
      <c r="K13" s="4"/>
    </row>
    <row r="14" spans="1:11" x14ac:dyDescent="0.25">
      <c r="A14" s="10" t="s">
        <v>10</v>
      </c>
      <c r="B14" t="s">
        <v>8</v>
      </c>
      <c r="C14" s="16">
        <f>617.72+3157.36+631.47+123.54</f>
        <v>4530.09</v>
      </c>
      <c r="D14" s="9">
        <v>500</v>
      </c>
      <c r="E14" s="9"/>
      <c r="F14" s="9">
        <v>0</v>
      </c>
      <c r="G14" s="9"/>
      <c r="H14" s="9">
        <v>1549.76</v>
      </c>
      <c r="I14" s="8">
        <f t="shared" si="0"/>
        <v>3480.33</v>
      </c>
      <c r="J14" s="4"/>
      <c r="K14" s="4"/>
    </row>
    <row r="15" spans="1:11" x14ac:dyDescent="0.25">
      <c r="A15" s="10" t="s">
        <v>9</v>
      </c>
      <c r="B15" t="s">
        <v>8</v>
      </c>
      <c r="C15" s="16">
        <f>597.13+3085.28+617.06+5.37+115.45+2.56+2.31+43.67</f>
        <v>4468.8300000000008</v>
      </c>
      <c r="D15" s="9">
        <v>0</v>
      </c>
      <c r="E15" s="9"/>
      <c r="F15" s="9">
        <v>0</v>
      </c>
      <c r="G15" s="9">
        <f>48.23+101.02</f>
        <v>149.25</v>
      </c>
      <c r="H15" s="9">
        <v>883.92</v>
      </c>
      <c r="I15" s="8">
        <f t="shared" si="0"/>
        <v>3734.1600000000008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46569.069999999992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1434.57</v>
      </c>
      <c r="H16" s="5">
        <f>SUM(H7:H15)</f>
        <v>14188.06</v>
      </c>
      <c r="I16" s="5">
        <f>SUM(I7:I15)</f>
        <v>41215.58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Agosto 2025</vt:lpstr>
      <vt:lpstr>'Agosto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2026-01-23T14:36:21Z</dcterms:modified>
</cp:coreProperties>
</file>