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4286F086-1333-4FA3-9F0C-76D22E2D4C7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bril 2025" sheetId="5" r:id="rId1"/>
  </sheets>
  <definedNames>
    <definedName name="_xlnm.Print_Area" localSheetId="0">'Abril 2025'!$A$3:$I$20</definedName>
  </definedNames>
  <calcPr calcId="191029"/>
</workbook>
</file>

<file path=xl/calcChain.xml><?xml version="1.0" encoding="utf-8"?>
<calcChain xmlns="http://schemas.openxmlformats.org/spreadsheetml/2006/main">
  <c r="C14" i="5" l="1"/>
  <c r="I14" i="5" s="1"/>
  <c r="C13" i="5"/>
  <c r="I13" i="5" s="1"/>
  <c r="C11" i="5"/>
  <c r="I11" i="5" s="1"/>
  <c r="D10" i="5"/>
  <c r="C7" i="5"/>
  <c r="H16" i="5"/>
  <c r="F16" i="5"/>
  <c r="E16" i="5"/>
  <c r="C15" i="5"/>
  <c r="I15" i="5" s="1"/>
  <c r="C12" i="5"/>
  <c r="I12" i="5" s="1"/>
  <c r="C10" i="5"/>
  <c r="I9" i="5"/>
  <c r="C9" i="5"/>
  <c r="I8" i="5"/>
  <c r="G16" i="5"/>
  <c r="D7" i="5"/>
  <c r="D16" i="5" s="1"/>
  <c r="I10" i="5" l="1"/>
  <c r="C16" i="5"/>
  <c r="I7" i="5"/>
  <c r="I16" i="5" s="1"/>
</calcChain>
</file>

<file path=xl/sharedStrings.xml><?xml version="1.0" encoding="utf-8"?>
<sst xmlns="http://schemas.openxmlformats.org/spreadsheetml/2006/main" count="40" uniqueCount="37">
  <si>
    <t>Marcelo Prímola Magalhães - CRC-MG 75.189</t>
  </si>
  <si>
    <t>CPF: 126.608.266-25</t>
  </si>
  <si>
    <t>CNPJ 32.006.770/0001-38</t>
  </si>
  <si>
    <t>Gerente Executivo  - Corecon MG 8620</t>
  </si>
  <si>
    <t xml:space="preserve">Presidenta - Corecon MG - 7277 </t>
  </si>
  <si>
    <t>APCONT - Gestão Contábil e Empresarial Ltda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</si>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</sst>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3:K21"/>
  <sheetViews>
    <sheetView tabSelected="1" zoomScaleNormal="100" workbookViewId="0">
      <selection activeCell="I5" sqref="I5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34</v>
      </c>
      <c r="D3" s="2" t="s">
        <v>33</v>
      </c>
    </row>
    <row r="4" spans="1:11" s="2" customFormat="1" ht="21" customHeight="1" x14ac:dyDescent="0.25">
      <c r="A4" s="2" t="s">
        <v>32</v>
      </c>
      <c r="I4" s="15">
        <v>45748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31</v>
      </c>
      <c r="B6" s="13" t="s">
        <v>30</v>
      </c>
      <c r="C6" s="13" t="s">
        <v>29</v>
      </c>
      <c r="D6" s="13" t="s">
        <v>28</v>
      </c>
      <c r="E6" s="13" t="s">
        <v>27</v>
      </c>
      <c r="F6" s="13" t="s">
        <v>26</v>
      </c>
      <c r="G6" s="13" t="s">
        <v>25</v>
      </c>
      <c r="H6" s="13" t="s">
        <v>24</v>
      </c>
      <c r="I6" s="12" t="s">
        <v>23</v>
      </c>
    </row>
    <row r="7" spans="1:11" x14ac:dyDescent="0.25">
      <c r="A7" s="10" t="s">
        <v>22</v>
      </c>
      <c r="B7" t="s">
        <v>8</v>
      </c>
      <c r="C7" s="16">
        <f>586.52+3797.91+1443.21+222.88</f>
        <v>6050.52</v>
      </c>
      <c r="D7" s="9">
        <f>1300</f>
        <v>1300</v>
      </c>
      <c r="E7" s="9"/>
      <c r="F7" s="9">
        <v>0</v>
      </c>
      <c r="G7" s="9"/>
      <c r="H7" s="9">
        <v>2977.3</v>
      </c>
      <c r="I7" s="8">
        <f>C7+D7+F7+G7-H7</f>
        <v>4373.22</v>
      </c>
      <c r="J7" s="4"/>
      <c r="K7" s="4"/>
    </row>
    <row r="8" spans="1:11" x14ac:dyDescent="0.25">
      <c r="A8" s="10" t="s">
        <v>21</v>
      </c>
      <c r="B8" t="s">
        <v>20</v>
      </c>
      <c r="C8" s="16">
        <v>8525.39</v>
      </c>
      <c r="D8" s="9">
        <v>0</v>
      </c>
      <c r="E8" s="9"/>
      <c r="F8" s="9">
        <v>0</v>
      </c>
      <c r="G8" s="9">
        <v>0</v>
      </c>
      <c r="H8" s="9">
        <v>2210.9299999999998</v>
      </c>
      <c r="I8" s="8">
        <f t="shared" ref="I8:I15" si="0">C8+D8+F8+G8-H8</f>
        <v>6314.4599999999991</v>
      </c>
      <c r="J8" s="4"/>
      <c r="K8" s="4"/>
    </row>
    <row r="9" spans="1:11" x14ac:dyDescent="0.25">
      <c r="A9" s="10" t="s">
        <v>19</v>
      </c>
      <c r="B9" t="s">
        <v>18</v>
      </c>
      <c r="C9" s="16">
        <f>2953.57</f>
        <v>2953.57</v>
      </c>
      <c r="D9" s="9"/>
      <c r="E9" s="9"/>
      <c r="F9" s="9">
        <v>0</v>
      </c>
      <c r="G9" s="9">
        <v>0</v>
      </c>
      <c r="H9" s="9">
        <v>268.60000000000002</v>
      </c>
      <c r="I9" s="8">
        <f t="shared" si="0"/>
        <v>2684.9700000000003</v>
      </c>
      <c r="J9" s="4"/>
      <c r="K9" s="4"/>
    </row>
    <row r="10" spans="1:11" x14ac:dyDescent="0.25">
      <c r="A10" s="10" t="s">
        <v>17</v>
      </c>
      <c r="B10" t="s">
        <v>16</v>
      </c>
      <c r="C10" s="16">
        <f>586.52+2412.83+434.31+105.57</f>
        <v>3539.23</v>
      </c>
      <c r="D10" s="9">
        <f>500+1300</f>
        <v>1800</v>
      </c>
      <c r="E10" s="9"/>
      <c r="F10" s="9">
        <v>0</v>
      </c>
      <c r="G10" s="9"/>
      <c r="H10" s="9">
        <v>963.43</v>
      </c>
      <c r="I10" s="8">
        <f t="shared" si="0"/>
        <v>4375.7999999999993</v>
      </c>
      <c r="J10" s="4"/>
      <c r="K10" s="4"/>
    </row>
    <row r="11" spans="1:11" x14ac:dyDescent="0.25">
      <c r="A11" s="10" t="s">
        <v>15</v>
      </c>
      <c r="B11" t="s">
        <v>8</v>
      </c>
      <c r="C11" s="16">
        <f>586.52+2897.94+99.93+479.66+93.84</f>
        <v>4157.8899999999994</v>
      </c>
      <c r="D11" s="9">
        <v>2050</v>
      </c>
      <c r="E11" s="9"/>
      <c r="F11" s="9">
        <v>150</v>
      </c>
      <c r="G11" s="9"/>
      <c r="H11" s="9">
        <v>1479.17</v>
      </c>
      <c r="I11" s="8">
        <f t="shared" si="0"/>
        <v>4878.7199999999993</v>
      </c>
      <c r="J11" s="4"/>
      <c r="K11" s="4"/>
    </row>
    <row r="12" spans="1:11" x14ac:dyDescent="0.25">
      <c r="A12" s="10" t="s">
        <v>14</v>
      </c>
      <c r="B12" t="s">
        <v>13</v>
      </c>
      <c r="C12" s="16">
        <f>586.52+4924.72+1083.44+129.03</f>
        <v>6723.71</v>
      </c>
      <c r="D12" s="9">
        <v>1300</v>
      </c>
      <c r="E12" s="9"/>
      <c r="F12" s="9">
        <v>0</v>
      </c>
      <c r="G12" s="9"/>
      <c r="H12" s="9">
        <v>1971.26</v>
      </c>
      <c r="I12" s="8">
        <f t="shared" si="0"/>
        <v>6052.45</v>
      </c>
      <c r="J12" s="4"/>
      <c r="K12" s="4"/>
    </row>
    <row r="13" spans="1:11" x14ac:dyDescent="0.25">
      <c r="A13" s="10" t="s">
        <v>12</v>
      </c>
      <c r="B13" t="s">
        <v>11</v>
      </c>
      <c r="C13" s="16">
        <f>1772.79+633.14+1392.91+303.91</f>
        <v>4102.75</v>
      </c>
      <c r="D13" s="9">
        <v>0</v>
      </c>
      <c r="E13" s="9"/>
      <c r="F13" s="9">
        <v>300</v>
      </c>
      <c r="G13" s="9"/>
      <c r="H13" s="9">
        <v>915.93</v>
      </c>
      <c r="I13" s="8">
        <f t="shared" si="0"/>
        <v>3486.82</v>
      </c>
      <c r="J13" s="4"/>
      <c r="K13" s="4"/>
    </row>
    <row r="14" spans="1:11" x14ac:dyDescent="0.25">
      <c r="A14" s="10" t="s">
        <v>10</v>
      </c>
      <c r="B14" t="s">
        <v>8</v>
      </c>
      <c r="C14" s="16">
        <f>2997.87+599.57</f>
        <v>3597.44</v>
      </c>
      <c r="D14" s="9">
        <v>500</v>
      </c>
      <c r="E14" s="9"/>
      <c r="F14" s="9">
        <v>0</v>
      </c>
      <c r="G14" s="9"/>
      <c r="H14" s="9">
        <v>1239.8900000000001</v>
      </c>
      <c r="I14" s="8">
        <f t="shared" si="0"/>
        <v>2857.55</v>
      </c>
      <c r="J14" s="4"/>
      <c r="K14" s="4"/>
    </row>
    <row r="15" spans="1:11" x14ac:dyDescent="0.25">
      <c r="A15" s="10" t="s">
        <v>9</v>
      </c>
      <c r="B15" t="s">
        <v>8</v>
      </c>
      <c r="C15" s="16">
        <f>586.52+3030.45+545.48+105.57</f>
        <v>4268.0199999999995</v>
      </c>
      <c r="D15" s="9">
        <v>0</v>
      </c>
      <c r="E15" s="9"/>
      <c r="F15" s="9">
        <v>0</v>
      </c>
      <c r="G15" s="9"/>
      <c r="H15" s="9">
        <v>630.62</v>
      </c>
      <c r="I15" s="8">
        <f t="shared" si="0"/>
        <v>3637.3999999999996</v>
      </c>
      <c r="J15" s="4"/>
      <c r="K15" s="4"/>
    </row>
    <row r="16" spans="1:11" s="2" customFormat="1" ht="15.75" thickBot="1" x14ac:dyDescent="0.3">
      <c r="A16" s="7" t="s">
        <v>7</v>
      </c>
      <c r="B16" s="6"/>
      <c r="C16" s="5">
        <f>SUM(C7:C15)</f>
        <v>43918.52</v>
      </c>
      <c r="D16" s="5">
        <f t="shared" ref="D16:G16" si="1">SUM(D7:D15)</f>
        <v>6950</v>
      </c>
      <c r="E16" s="5">
        <f t="shared" si="1"/>
        <v>0</v>
      </c>
      <c r="F16" s="5">
        <f t="shared" si="1"/>
        <v>450</v>
      </c>
      <c r="G16" s="5">
        <f t="shared" si="1"/>
        <v>0</v>
      </c>
      <c r="H16" s="5">
        <f>SUM(H7:H15)</f>
        <v>12657.130000000001</v>
      </c>
      <c r="I16" s="5">
        <f>SUM(I7:I15)</f>
        <v>38661.39</v>
      </c>
      <c r="J16" s="4"/>
      <c r="K16" s="4"/>
    </row>
    <row r="18" spans="1:6" s="2" customFormat="1" x14ac:dyDescent="0.25">
      <c r="A18" s="3" t="s">
        <v>35</v>
      </c>
      <c r="B18" s="3" t="s">
        <v>6</v>
      </c>
      <c r="C18" s="3"/>
      <c r="D18" s="3" t="s">
        <v>5</v>
      </c>
      <c r="E18" s="3"/>
    </row>
    <row r="19" spans="1:6" x14ac:dyDescent="0.25">
      <c r="A19" s="1" t="s">
        <v>4</v>
      </c>
      <c r="B19" s="1" t="s">
        <v>3</v>
      </c>
      <c r="C19" s="1"/>
      <c r="D19" s="1" t="s">
        <v>2</v>
      </c>
      <c r="E19" s="1"/>
    </row>
    <row r="20" spans="1:6" x14ac:dyDescent="0.25">
      <c r="A20" s="1" t="s">
        <v>36</v>
      </c>
      <c r="B20" s="1" t="s">
        <v>1</v>
      </c>
      <c r="C20" s="1"/>
      <c r="D20" s="1" t="s">
        <v>0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Abril 2025</vt:lpstr>
      <vt:lpstr>'Abril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2026-01-23T14:29:11Z</dcterms:modified>
</cp:coreProperties>
</file>